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40" windowWidth="18375" windowHeight="10905"/>
  </bookViews>
  <sheets>
    <sheet name="Calculadora recuperacion variab" sheetId="1" r:id="rId1"/>
  </sheets>
  <calcPr calcId="145621"/>
</workbook>
</file>

<file path=xl/calcChain.xml><?xml version="1.0" encoding="utf-8"?>
<calcChain xmlns="http://schemas.openxmlformats.org/spreadsheetml/2006/main">
  <c r="C9" i="1" l="1"/>
  <c r="C13" i="1" s="1"/>
  <c r="D7" i="1"/>
  <c r="D12" i="1" s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E12" i="1" l="1"/>
  <c r="E14" i="1" l="1"/>
  <c r="D14" i="1"/>
  <c r="E16" i="1" l="1"/>
  <c r="D16" i="1"/>
  <c r="E18" i="1" l="1"/>
  <c r="D18" i="1"/>
  <c r="E20" i="1" l="1"/>
  <c r="D20" i="1"/>
  <c r="E22" i="1" l="1"/>
  <c r="D22" i="1"/>
  <c r="E24" i="1" l="1"/>
  <c r="D24" i="1"/>
  <c r="E26" i="1" l="1"/>
  <c r="D26" i="1"/>
  <c r="E28" i="1" l="1"/>
  <c r="D28" i="1"/>
  <c r="E30" i="1" l="1"/>
  <c r="D30" i="1"/>
  <c r="D33" i="1" s="1"/>
  <c r="B20" i="1" l="1"/>
  <c r="B19" i="1"/>
  <c r="E7" i="1"/>
</calcChain>
</file>

<file path=xl/sharedStrings.xml><?xml version="1.0" encoding="utf-8"?>
<sst xmlns="http://schemas.openxmlformats.org/spreadsheetml/2006/main" count="44" uniqueCount="44">
  <si>
    <t>DIFERENCIA</t>
  </si>
  <si>
    <t>NUEVO BRUTO</t>
  </si>
  <si>
    <t>Tramo 1</t>
  </si>
  <si>
    <t>Restante 1</t>
  </si>
  <si>
    <t>Tramo 2</t>
  </si>
  <si>
    <t>Restante 2</t>
  </si>
  <si>
    <t>Tramo 3</t>
  </si>
  <si>
    <t>Restante 3</t>
  </si>
  <si>
    <t>Tramo 4</t>
  </si>
  <si>
    <t>Restante 4</t>
  </si>
  <si>
    <t>Tramo 5</t>
  </si>
  <si>
    <t>Restante 5</t>
  </si>
  <si>
    <t>Tramo 6</t>
  </si>
  <si>
    <t>Restante 6</t>
  </si>
  <si>
    <t>Tramo 7</t>
  </si>
  <si>
    <t>Restante 7</t>
  </si>
  <si>
    <t>Tramo 8</t>
  </si>
  <si>
    <t xml:space="preserve">Restante 8 </t>
  </si>
  <si>
    <t>tramo 9</t>
  </si>
  <si>
    <t>Restante 9</t>
  </si>
  <si>
    <t>Tramo 10</t>
  </si>
  <si>
    <t>Restante 10</t>
  </si>
  <si>
    <t>TOTAL REDUCCION</t>
  </si>
  <si>
    <t xml:space="preserve">Tramo </t>
  </si>
  <si>
    <t>Inferior</t>
  </si>
  <si>
    <t>Superior</t>
  </si>
  <si>
    <t>porcentaje</t>
  </si>
  <si>
    <t>Importe a descontar en el tramo</t>
  </si>
  <si>
    <t>Salario exento</t>
  </si>
  <si>
    <t>Antigüedad</t>
  </si>
  <si>
    <t>Salario Base</t>
  </si>
  <si>
    <t>Plus Convenio</t>
  </si>
  <si>
    <t>SALARIO BRUTO ANUAL 2012</t>
  </si>
  <si>
    <t>Intrucciones:</t>
  </si>
  <si>
    <t>Indicad los conceptos Salario Base, Plus Convenio y Antigüedad de la nomina de diciembre de 2012</t>
  </si>
  <si>
    <t>CONCEPTOS NOMINA DICIEMBRE 2012</t>
  </si>
  <si>
    <t>limite del tramo</t>
  </si>
  <si>
    <t>Indicad el número de pagas mensuales que tuviste el año 2012 (12 o 14 pagas)</t>
  </si>
  <si>
    <t>Indicad el salario bruto anual que cobrasteis en 2012</t>
  </si>
  <si>
    <t>Número de pagas</t>
  </si>
  <si>
    <t xml:space="preserve">PORCENTAJE RECUPERACIÓN AÑO 2015 </t>
  </si>
  <si>
    <t>AUMENTO EN LOS CONCEPTOS VARIABLES MENSUALES</t>
  </si>
  <si>
    <t>("A cuenta de convenio", "Mejoras voluntarias", etc)</t>
  </si>
  <si>
    <t>"GRATIFICACION EXTRAORDINARIA" QUE HAY QUE COBRAR EN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</si>
</sst>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\(#,##0.00\)"/>
    <numFmt numFmtId="165" formatCode="#,##0.00&quot; €&quot;"/>
    <numFmt numFmtId="166" formatCode="#,##0.00\ &quot;€&quot;"/>
  </numFmts>
  <fonts count="6" x14ac:knownFonts="1">
    <font>
      <sz val="10"/>
      <color rgb="FF000000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5B8B7"/>
        <bgColor rgb="FFE5B8B7"/>
      </patternFill>
    </fill>
    <fill>
      <patternFill patternType="solid">
        <fgColor theme="0" tint="-0.249977111117893"/>
        <bgColor rgb="FFE5B8B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6" tint="0.39997558519241921"/>
        <bgColor rgb="FFE5B8B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/>
    <xf numFmtId="4" fontId="2" fillId="0" borderId="0" xfId="0" applyNumberFormat="1" applyFont="1" applyAlignment="1"/>
    <xf numFmtId="0" fontId="2" fillId="3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5" borderId="4" xfId="0" applyFont="1" applyFill="1" applyBorder="1" applyAlignment="1"/>
    <xf numFmtId="0" fontId="5" fillId="5" borderId="3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/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/>
    <xf numFmtId="4" fontId="2" fillId="0" borderId="8" xfId="0" applyNumberFormat="1" applyFont="1" applyBorder="1" applyAlignment="1"/>
    <xf numFmtId="0" fontId="3" fillId="0" borderId="0" xfId="0" applyFont="1" applyBorder="1" applyAlignment="1"/>
    <xf numFmtId="9" fontId="2" fillId="3" borderId="1" xfId="0" applyNumberFormat="1" applyFont="1" applyFill="1" applyBorder="1" applyAlignment="1"/>
    <xf numFmtId="0" fontId="5" fillId="4" borderId="1" xfId="0" applyNumberFormat="1" applyFont="1" applyFill="1" applyBorder="1" applyAlignment="1"/>
    <xf numFmtId="0" fontId="5" fillId="7" borderId="1" xfId="0" applyNumberFormat="1" applyFont="1" applyFill="1" applyBorder="1" applyAlignment="1"/>
    <xf numFmtId="164" fontId="4" fillId="2" borderId="3" xfId="0" applyNumberFormat="1" applyFont="1" applyFill="1" applyBorder="1" applyAlignment="1"/>
    <xf numFmtId="166" fontId="2" fillId="6" borderId="1" xfId="0" applyNumberFormat="1" applyFont="1" applyFill="1" applyBorder="1" applyAlignment="1"/>
    <xf numFmtId="166" fontId="2" fillId="3" borderId="2" xfId="0" applyNumberFormat="1" applyFont="1" applyFill="1" applyBorder="1" applyAlignment="1"/>
    <xf numFmtId="166" fontId="2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A20" sqref="A20"/>
    </sheetView>
  </sheetViews>
  <sheetFormatPr baseColWidth="10" defaultColWidth="14.42578125" defaultRowHeight="12.75" customHeight="1" x14ac:dyDescent="0.2"/>
  <cols>
    <col min="1" max="1" width="85.85546875" bestFit="1" customWidth="1"/>
    <col min="2" max="2" width="10.7109375" bestFit="1" customWidth="1"/>
    <col min="3" max="3" width="13.42578125" hidden="1" customWidth="1"/>
    <col min="4" max="4" width="16.42578125" hidden="1" customWidth="1"/>
    <col min="5" max="5" width="13.42578125" hidden="1" customWidth="1"/>
    <col min="6" max="6" width="7.7109375" hidden="1" customWidth="1"/>
    <col min="7" max="7" width="10" hidden="1" customWidth="1"/>
    <col min="8" max="8" width="7.7109375" hidden="1" customWidth="1"/>
    <col min="9" max="9" width="10" hidden="1" customWidth="1"/>
    <col min="10" max="10" width="7.7109375" hidden="1" customWidth="1"/>
    <col min="11" max="12" width="10" hidden="1" customWidth="1"/>
    <col min="13" max="13" width="7.7109375" bestFit="1" customWidth="1"/>
    <col min="14" max="14" width="10" bestFit="1" customWidth="1"/>
    <col min="15" max="15" width="7.7109375" bestFit="1" customWidth="1"/>
    <col min="16" max="16" width="10" bestFit="1" customWidth="1"/>
    <col min="17" max="17" width="7.7109375" bestFit="1" customWidth="1"/>
    <col min="18" max="18" width="10" bestFit="1" customWidth="1"/>
    <col min="19" max="19" width="7.7109375" bestFit="1" customWidth="1"/>
    <col min="20" max="20" width="10.5703125" bestFit="1" customWidth="1"/>
    <col min="21" max="21" width="7.28515625" bestFit="1" customWidth="1"/>
    <col min="22" max="22" width="10" bestFit="1" customWidth="1"/>
    <col min="23" max="23" width="8.7109375" bestFit="1" customWidth="1"/>
    <col min="24" max="24" width="11" bestFit="1" customWidth="1"/>
    <col min="25" max="25" width="6.5703125" customWidth="1"/>
    <col min="26" max="26" width="18.28515625" bestFit="1" customWidth="1"/>
  </cols>
  <sheetData>
    <row r="1" spans="1:26" ht="12.75" customHeight="1" x14ac:dyDescent="0.2">
      <c r="A1" s="9" t="s">
        <v>33</v>
      </c>
    </row>
    <row r="2" spans="1:26" ht="12.75" customHeight="1" x14ac:dyDescent="0.2">
      <c r="A2" s="9" t="s">
        <v>38</v>
      </c>
    </row>
    <row r="3" spans="1:26" ht="12.75" customHeight="1" x14ac:dyDescent="0.2">
      <c r="A3" s="9" t="s">
        <v>34</v>
      </c>
      <c r="G3" s="17" t="s">
        <v>23</v>
      </c>
      <c r="H3" s="17" t="s">
        <v>24</v>
      </c>
      <c r="I3" s="17" t="s">
        <v>25</v>
      </c>
      <c r="J3" s="17" t="s">
        <v>26</v>
      </c>
      <c r="K3" s="17" t="s">
        <v>27</v>
      </c>
      <c r="L3" s="17" t="s">
        <v>36</v>
      </c>
    </row>
    <row r="4" spans="1:26" ht="12.75" customHeight="1" x14ac:dyDescent="0.2">
      <c r="A4" s="9" t="s">
        <v>37</v>
      </c>
      <c r="G4" s="17">
        <v>0</v>
      </c>
      <c r="H4" s="17">
        <v>0</v>
      </c>
      <c r="I4" s="17">
        <v>0</v>
      </c>
      <c r="J4" s="17">
        <v>0</v>
      </c>
      <c r="K4" s="17"/>
      <c r="L4" s="17"/>
    </row>
    <row r="5" spans="1:26" ht="12.75" customHeight="1" x14ac:dyDescent="0.2">
      <c r="G5" s="17">
        <v>1</v>
      </c>
      <c r="H5" s="17">
        <v>0</v>
      </c>
      <c r="I5" s="17">
        <v>2000</v>
      </c>
      <c r="J5" s="17">
        <v>29</v>
      </c>
      <c r="K5" s="17">
        <f t="shared" ref="K5:K14" si="0">+I5*J5/100</f>
        <v>580</v>
      </c>
      <c r="L5" s="17">
        <f>+$I$16+$I5</f>
        <v>20000</v>
      </c>
    </row>
    <row r="6" spans="1:26" ht="14.25" customHeight="1" x14ac:dyDescent="0.25">
      <c r="A6" s="21" t="s">
        <v>32</v>
      </c>
      <c r="B6" s="23"/>
      <c r="D6" s="13" t="s">
        <v>0</v>
      </c>
      <c r="E6" s="14" t="s">
        <v>1</v>
      </c>
      <c r="G6" s="17">
        <v>2</v>
      </c>
      <c r="H6" s="17">
        <v>0</v>
      </c>
      <c r="I6" s="17">
        <v>3000</v>
      </c>
      <c r="J6" s="17">
        <v>12</v>
      </c>
      <c r="K6" s="17">
        <f t="shared" si="0"/>
        <v>360</v>
      </c>
      <c r="L6" s="17">
        <f t="shared" ref="L6:L14" si="1">+L5+I6</f>
        <v>23000</v>
      </c>
    </row>
    <row r="7" spans="1:26" x14ac:dyDescent="0.2">
      <c r="A7" s="11"/>
      <c r="B7" s="11"/>
      <c r="D7" s="15">
        <f>IF(+B6-$I$16 &lt; 0, 0,+B6-$I$16)</f>
        <v>0</v>
      </c>
      <c r="E7" s="16">
        <f>IF((B6-D33)&lt;(C9*B13),C9*B13,B6-D33)</f>
        <v>0</v>
      </c>
      <c r="G7" s="17">
        <v>3</v>
      </c>
      <c r="H7" s="17">
        <v>0</v>
      </c>
      <c r="I7" s="17">
        <v>3000</v>
      </c>
      <c r="J7" s="17">
        <v>9</v>
      </c>
      <c r="K7" s="17">
        <f t="shared" si="0"/>
        <v>270</v>
      </c>
      <c r="L7" s="17">
        <f t="shared" si="1"/>
        <v>26000</v>
      </c>
    </row>
    <row r="8" spans="1:26" x14ac:dyDescent="0.2">
      <c r="A8" s="8" t="s">
        <v>35</v>
      </c>
      <c r="B8" s="7"/>
      <c r="C8" s="10"/>
      <c r="D8" s="10"/>
      <c r="E8" s="10"/>
      <c r="F8" s="2"/>
      <c r="G8" s="17">
        <v>4</v>
      </c>
      <c r="H8" s="17">
        <v>0</v>
      </c>
      <c r="I8" s="17">
        <v>3000</v>
      </c>
      <c r="J8" s="17">
        <v>10</v>
      </c>
      <c r="K8" s="17">
        <f t="shared" si="0"/>
        <v>300</v>
      </c>
      <c r="L8" s="17">
        <f t="shared" si="1"/>
        <v>29000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6" t="s">
        <v>30</v>
      </c>
      <c r="B9" s="24"/>
      <c r="C9" s="2">
        <f>SUM(B9:B11)</f>
        <v>0</v>
      </c>
      <c r="E9" s="2"/>
      <c r="F9" s="2"/>
      <c r="G9" s="17">
        <v>5</v>
      </c>
      <c r="H9" s="17">
        <v>0</v>
      </c>
      <c r="I9" s="17">
        <v>4000</v>
      </c>
      <c r="J9" s="17">
        <v>10</v>
      </c>
      <c r="K9" s="17">
        <f t="shared" si="0"/>
        <v>400</v>
      </c>
      <c r="L9" s="17">
        <f t="shared" si="1"/>
        <v>33000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6" t="s">
        <v>31</v>
      </c>
      <c r="B10" s="24"/>
      <c r="E10" s="2"/>
      <c r="F10" s="2"/>
      <c r="G10" s="17">
        <v>6</v>
      </c>
      <c r="H10" s="17">
        <v>0</v>
      </c>
      <c r="I10" s="17">
        <v>4000</v>
      </c>
      <c r="J10" s="17">
        <v>9.5</v>
      </c>
      <c r="K10" s="17">
        <f t="shared" si="0"/>
        <v>380</v>
      </c>
      <c r="L10" s="17">
        <f t="shared" si="1"/>
        <v>37000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6" t="s">
        <v>29</v>
      </c>
      <c r="B11" s="24"/>
      <c r="C11" s="2"/>
      <c r="D11" s="10" t="s">
        <v>2</v>
      </c>
      <c r="E11" s="1" t="s">
        <v>3</v>
      </c>
      <c r="G11" s="17">
        <v>7</v>
      </c>
      <c r="H11" s="17">
        <v>0</v>
      </c>
      <c r="I11" s="17">
        <v>4000</v>
      </c>
      <c r="J11" s="17">
        <v>9</v>
      </c>
      <c r="K11" s="17">
        <f t="shared" si="0"/>
        <v>360</v>
      </c>
      <c r="L11" s="17">
        <f t="shared" si="1"/>
        <v>41000</v>
      </c>
      <c r="Z11" s="2"/>
    </row>
    <row r="12" spans="1:26" x14ac:dyDescent="0.2">
      <c r="A12" s="2"/>
      <c r="B12" s="2"/>
      <c r="C12" s="2"/>
      <c r="D12" s="12">
        <f>IF(D7&gt;=$I$5, $K$5,D7*$J$5/100 )</f>
        <v>0</v>
      </c>
      <c r="E12" s="4">
        <f>IF(+D7-$I$5 &gt; 0, D7-$I$5,0)</f>
        <v>0</v>
      </c>
      <c r="G12" s="17">
        <v>8</v>
      </c>
      <c r="H12" s="17">
        <v>0</v>
      </c>
      <c r="I12" s="17">
        <v>5000</v>
      </c>
      <c r="J12" s="17">
        <v>15</v>
      </c>
      <c r="K12" s="17">
        <f t="shared" si="0"/>
        <v>750</v>
      </c>
      <c r="L12" s="17">
        <f t="shared" si="1"/>
        <v>46000</v>
      </c>
      <c r="Z12" s="2"/>
    </row>
    <row r="13" spans="1:26" x14ac:dyDescent="0.2">
      <c r="A13" s="6" t="s">
        <v>39</v>
      </c>
      <c r="B13" s="5">
        <v>14</v>
      </c>
      <c r="C13" s="2">
        <f>C9*B13</f>
        <v>0</v>
      </c>
      <c r="D13" s="1" t="s">
        <v>4</v>
      </c>
      <c r="E13" s="1" t="s">
        <v>5</v>
      </c>
      <c r="F13" s="2"/>
      <c r="G13" s="17">
        <v>9</v>
      </c>
      <c r="H13" s="17">
        <v>0</v>
      </c>
      <c r="I13" s="17">
        <v>15000</v>
      </c>
      <c r="J13" s="17">
        <v>20</v>
      </c>
      <c r="K13" s="17">
        <f t="shared" si="0"/>
        <v>3000</v>
      </c>
      <c r="L13" s="17">
        <f t="shared" si="1"/>
        <v>61000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D14" s="4">
        <f>IF(E12&gt;=$I$6,K6,E12*$J$6/100 )</f>
        <v>0</v>
      </c>
      <c r="E14" s="4">
        <f>IF(+E12-$I$6 &gt; 0, E12-$I$6,0)</f>
        <v>0</v>
      </c>
      <c r="F14" s="2"/>
      <c r="G14" s="17">
        <v>10</v>
      </c>
      <c r="H14" s="17">
        <v>0</v>
      </c>
      <c r="I14" s="17">
        <v>35000</v>
      </c>
      <c r="J14" s="17">
        <v>21</v>
      </c>
      <c r="K14" s="17">
        <f t="shared" si="0"/>
        <v>7350</v>
      </c>
      <c r="L14" s="17">
        <f t="shared" si="1"/>
        <v>96000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/>
      <c r="D15" s="1" t="s">
        <v>6</v>
      </c>
      <c r="E15" s="1" t="s">
        <v>7</v>
      </c>
      <c r="F15" s="2"/>
      <c r="G15" s="17"/>
      <c r="H15" s="17"/>
      <c r="I15" s="17"/>
      <c r="J15" s="17"/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9" t="s">
        <v>40</v>
      </c>
      <c r="B16" s="18">
        <v>0.25</v>
      </c>
      <c r="C16" s="2"/>
      <c r="D16" s="4">
        <f>IF(E14&gt;=$I$7,K7,E14*$J$7/100 )</f>
        <v>0</v>
      </c>
      <c r="E16" s="4">
        <f>IF(+$E14-$I$7 &gt; 0, $E14-$I$7,0)</f>
        <v>0</v>
      </c>
      <c r="F16" s="2"/>
      <c r="G16" s="17" t="s">
        <v>28</v>
      </c>
      <c r="H16" s="17"/>
      <c r="I16" s="17">
        <v>18000</v>
      </c>
      <c r="J16" s="17"/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C17" s="2"/>
      <c r="D17" s="1" t="s">
        <v>8</v>
      </c>
      <c r="E17" s="1" t="s">
        <v>9</v>
      </c>
      <c r="F17" s="2"/>
      <c r="G17" s="10"/>
      <c r="H17" s="10"/>
      <c r="I17" s="10"/>
      <c r="J17" s="10"/>
      <c r="K17" s="10"/>
      <c r="L17" s="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C18" s="2"/>
      <c r="D18" s="4">
        <f>IF(E16&gt;=$I$8, K8,E16*$J$8/100 )</f>
        <v>0</v>
      </c>
      <c r="E18" s="4">
        <f>IF(+$E16-$I$8 &gt; 0, $E16-$I$8,0)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0" t="s">
        <v>43</v>
      </c>
      <c r="B19" s="22">
        <f>D33*B16</f>
        <v>0</v>
      </c>
      <c r="C19" s="2"/>
      <c r="D19" s="1" t="s">
        <v>10</v>
      </c>
      <c r="E19" s="1" t="s">
        <v>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0" t="s">
        <v>41</v>
      </c>
      <c r="B20" s="22">
        <f>D33/B13</f>
        <v>0</v>
      </c>
      <c r="C20" s="2"/>
      <c r="D20" s="4">
        <f>IF(E18&gt;=$I$9, K9,E18*$J$9/100 )</f>
        <v>0</v>
      </c>
      <c r="E20" s="4">
        <f>IF(+$E18-$I$9 &gt; 0, $E18-$I$9,0)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 t="s">
        <v>42</v>
      </c>
      <c r="B21" s="2"/>
      <c r="C21" s="2"/>
      <c r="D21" s="1" t="s">
        <v>12</v>
      </c>
      <c r="E21" s="1" t="s">
        <v>13</v>
      </c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2"/>
      <c r="D22" s="4">
        <f>IF(E20&gt;=$I$10, K10,E20*$J$10/100 )</f>
        <v>0</v>
      </c>
      <c r="E22" s="4">
        <f>IF(+$E20-$I$10 &gt; 0, $E20-$I$10,0)</f>
        <v>0</v>
      </c>
      <c r="M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1" t="s">
        <v>14</v>
      </c>
      <c r="E23" s="1" t="s">
        <v>15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4">
        <f>IF(E22&gt;=$I$11, K11,E22*$J$11/100 )</f>
        <v>0</v>
      </c>
      <c r="E24" s="4">
        <f>IF(+$E22-$I$11 &gt; 0, $E22-$I$11,0)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1" t="s">
        <v>16</v>
      </c>
      <c r="E25" s="1" t="s">
        <v>17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D26" s="4">
        <f>IF(E24&gt;=$I$12, K12,E24*$J$12/100 )</f>
        <v>0</v>
      </c>
      <c r="E26" s="4">
        <f>IF(+$E24-$I$12 &gt; 0, $E24-$I$12,0)</f>
        <v>0</v>
      </c>
    </row>
    <row r="27" spans="1:26" ht="12.75" customHeight="1" x14ac:dyDescent="0.2">
      <c r="D27" s="1" t="s">
        <v>18</v>
      </c>
      <c r="E27" s="1" t="s">
        <v>19</v>
      </c>
    </row>
    <row r="28" spans="1:26" ht="12.75" customHeight="1" x14ac:dyDescent="0.2">
      <c r="D28" s="4">
        <f>IF(E26&gt;=$I$13, K13,E26*$J$13/100 )</f>
        <v>0</v>
      </c>
      <c r="E28" s="4">
        <f>IF(+$E26-$I$13 &gt; 0, $E26-$I$13,0)</f>
        <v>0</v>
      </c>
    </row>
    <row r="29" spans="1:26" ht="12.75" customHeight="1" x14ac:dyDescent="0.2">
      <c r="D29" s="1" t="s">
        <v>20</v>
      </c>
      <c r="E29" s="1" t="s">
        <v>21</v>
      </c>
    </row>
    <row r="30" spans="1:26" ht="12.75" customHeight="1" x14ac:dyDescent="0.2">
      <c r="D30" s="4">
        <f>IF(E28&gt;=$I$14, K14,E28*$J$14/100 )</f>
        <v>0</v>
      </c>
      <c r="E30" s="4">
        <f>IF(+$E28-$I$14 &gt; 0, $E28-$I$14,0)</f>
        <v>0</v>
      </c>
    </row>
    <row r="32" spans="1:26" ht="12.75" customHeight="1" x14ac:dyDescent="0.2">
      <c r="D32" s="3" t="s">
        <v>22</v>
      </c>
    </row>
    <row r="33" spans="4:4" ht="12.75" customHeight="1" x14ac:dyDescent="0.2">
      <c r="D33" s="4">
        <f>+D26+D24+D22+D20+D18+D16+D14+D12+D28+ D30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 recuperacion variab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F Valdivia</cp:lastModifiedBy>
  <dcterms:modified xsi:type="dcterms:W3CDTF">2016-02-02T13:56:41Z</dcterms:modified>
</cp:coreProperties>
</file>